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C:\Users\CARINKOIndra&amp;Carsten\Desktop\"/>
    </mc:Choice>
  </mc:AlternateContent>
  <xr:revisionPtr revIDLastSave="0" documentId="13_ncr:1_{0301255B-8BA3-46FA-B008-E05A4E454EDD}" xr6:coauthVersionLast="45" xr6:coauthVersionMax="45" xr10:uidLastSave="{00000000-0000-0000-0000-000000000000}"/>
  <bookViews>
    <workbookView xWindow="-120" yWindow="-120" windowWidth="29040" windowHeight="16440" activeTab="1" xr2:uid="{38E0575D-324E-4CD5-B036-199CA46450B4}"/>
  </bookViews>
  <sheets>
    <sheet name="Adressliste" sheetId="1" r:id="rId1"/>
    <sheet name="Bestellliste" sheetId="2" r:id="rId2"/>
  </sheets>
  <definedNames>
    <definedName name="Datenschnitt_Kunde">#N/A</definedName>
    <definedName name="Datenschnitt_Produkt">#N/A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2" l="1"/>
  <c r="B8" i="2"/>
  <c r="F8" i="2"/>
  <c r="G8" i="2" s="1"/>
  <c r="B7" i="2"/>
  <c r="F7" i="2"/>
  <c r="G7" i="2" s="1"/>
  <c r="F2" i="2"/>
  <c r="G2" i="2" s="1"/>
  <c r="F3" i="2"/>
  <c r="G3" i="2" s="1"/>
  <c r="F4" i="2"/>
  <c r="G4" i="2" s="1"/>
  <c r="F5" i="2"/>
  <c r="G5" i="2" s="1"/>
  <c r="F6" i="2"/>
  <c r="G6" i="2" s="1"/>
  <c r="B6" i="2"/>
  <c r="B5" i="2"/>
  <c r="B4" i="2"/>
  <c r="B3" i="2"/>
  <c r="B2" i="2"/>
  <c r="F2" i="1"/>
  <c r="F3" i="1"/>
  <c r="F4" i="1"/>
  <c r="F5" i="1"/>
  <c r="J5" i="1"/>
  <c r="J4" i="1"/>
  <c r="J2" i="1"/>
  <c r="G9" i="2" l="1"/>
  <c r="F9" i="2"/>
</calcChain>
</file>

<file path=xl/sharedStrings.xml><?xml version="1.0" encoding="utf-8"?>
<sst xmlns="http://schemas.openxmlformats.org/spreadsheetml/2006/main" count="62" uniqueCount="47">
  <si>
    <t>Kunden-Nr.</t>
  </si>
  <si>
    <t>Anrede</t>
  </si>
  <si>
    <t>Vorname</t>
  </si>
  <si>
    <t>Firma</t>
  </si>
  <si>
    <t>Nachname</t>
  </si>
  <si>
    <t>Anschrift</t>
  </si>
  <si>
    <t>PLZ</t>
  </si>
  <si>
    <t>Ort</t>
  </si>
  <si>
    <t>Land</t>
  </si>
  <si>
    <t>Kunde seit</t>
  </si>
  <si>
    <t>Kundenart</t>
  </si>
  <si>
    <t>KU1</t>
  </si>
  <si>
    <t>Herr</t>
  </si>
  <si>
    <t>Max</t>
  </si>
  <si>
    <t>Muster</t>
  </si>
  <si>
    <t>Muster GbR</t>
  </si>
  <si>
    <t>Musterallee 7</t>
  </si>
  <si>
    <t>Musterhausen</t>
  </si>
  <si>
    <t>KU2</t>
  </si>
  <si>
    <t>KU3</t>
  </si>
  <si>
    <t>KU4</t>
  </si>
  <si>
    <t>Frau</t>
  </si>
  <si>
    <t>Beispiel GmbH</t>
  </si>
  <si>
    <t>Hauptstr. 8</t>
  </si>
  <si>
    <t>Basel</t>
  </si>
  <si>
    <t>Schweiz</t>
  </si>
  <si>
    <t>Geschäftskunde</t>
  </si>
  <si>
    <t>Stefan</t>
  </si>
  <si>
    <t>Selinger</t>
  </si>
  <si>
    <t>Birkenallee 23</t>
  </si>
  <si>
    <t>Testort</t>
  </si>
  <si>
    <t>Privatkunde</t>
  </si>
  <si>
    <t>Steffi</t>
  </si>
  <si>
    <t>Unger</t>
  </si>
  <si>
    <t>Landstr. 12</t>
  </si>
  <si>
    <t>Kunde</t>
  </si>
  <si>
    <t>Bestelldatum</t>
  </si>
  <si>
    <t>Umsatz</t>
  </si>
  <si>
    <t>Produkt</t>
  </si>
  <si>
    <t>MwSt.</t>
  </si>
  <si>
    <t>Brutto</t>
  </si>
  <si>
    <t>Kabelset</t>
  </si>
  <si>
    <t>Solarregler</t>
  </si>
  <si>
    <t>AGM Batt.</t>
  </si>
  <si>
    <t>Kabelschuhe</t>
  </si>
  <si>
    <t>Summe</t>
  </si>
  <si>
    <t>Solarplatte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</si>
</sst>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4" x14ac:knownFonts="1">
    <font>
      <sz val="11"/>
      <color theme="1"/>
      <name val="Calibri"/>
      <family val="2"/>
      <scheme val="minor"/>
    </font>
    <font>
      <sz val="11"/>
      <color theme="1"/>
      <name val="Calibri"/>
      <family val="2"/>
      <scheme val="minor"/>
    </font>
    <font>
      <sz val="11"/>
      <color rgb="FFFF0000"/>
      <name val="Calibri"/>
      <family val="2"/>
      <scheme val="minor"/>
    </font>
    <font>
      <sz val="8"/>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4" fontId="1" fillId="0" borderId="0" applyFont="0" applyFill="0" applyBorder="0" applyAlignment="0" applyProtection="0"/>
  </cellStyleXfs>
  <cellXfs count="7">
    <xf numFmtId="0" fontId="0" fillId="0" borderId="0" xfId="0"/>
    <xf numFmtId="14" fontId="0" fillId="0" borderId="0" xfId="0" applyNumberFormat="1"/>
    <xf numFmtId="0" fontId="0" fillId="0" borderId="0" xfId="0" applyFill="1"/>
    <xf numFmtId="14" fontId="0" fillId="0" borderId="0" xfId="0" applyNumberFormat="1" applyFill="1"/>
    <xf numFmtId="0" fontId="2" fillId="0" borderId="0" xfId="0" applyFont="1" applyFill="1"/>
    <xf numFmtId="44" fontId="0" fillId="0" borderId="0" xfId="1" applyFont="1"/>
    <xf numFmtId="44" fontId="0" fillId="0" borderId="0" xfId="0" applyNumberFormat="1"/>
  </cellXfs>
  <cellStyles count="2">
    <cellStyle name="Standard" xfId="0" builtinId="0"/>
    <cellStyle name="Währung" xfId="1" builtinId="4"/>
  </cellStyles>
  <dxfs count="4">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microsoft.com/office/2007/relationships/slicerCache" Target="slicerCaches/slicerCache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2-3EC7-4903-BF9A-F5E0F3EA57C8}"/>
              </c:ext>
            </c:extLst>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Bestellliste!$B$2:$B$8</c:f>
              <c:strCache>
                <c:ptCount val="3"/>
                <c:pt idx="0">
                  <c:v>Stefan Selinger</c:v>
                </c:pt>
                <c:pt idx="1">
                  <c:v>Stefan Selinger</c:v>
                </c:pt>
                <c:pt idx="2">
                  <c:v>Stefan Selinger</c:v>
                </c:pt>
              </c:strCache>
            </c:strRef>
          </c:cat>
          <c:val>
            <c:numRef>
              <c:f>Bestellliste!$D$2:$D$8</c:f>
              <c:numCache>
                <c:formatCode>_("€"* #,##0.00_);_("€"* \(#,##0.00\);_("€"* "-"??_);_(@_)</c:formatCode>
                <c:ptCount val="3"/>
                <c:pt idx="0">
                  <c:v>150</c:v>
                </c:pt>
                <c:pt idx="1">
                  <c:v>50</c:v>
                </c:pt>
                <c:pt idx="2">
                  <c:v>100</c:v>
                </c:pt>
              </c:numCache>
            </c:numRef>
          </c:val>
          <c:extLst>
            <c:ext xmlns:c16="http://schemas.microsoft.com/office/drawing/2014/chart" uri="{C3380CC4-5D6E-409C-BE32-E72D297353CC}">
              <c16:uniqueId val="{00000000-3EC7-4903-BF9A-F5E0F3EA57C8}"/>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7</xdr:col>
      <xdr:colOff>542925</xdr:colOff>
      <xdr:row>2</xdr:row>
      <xdr:rowOff>5443</xdr:rowOff>
    </xdr:from>
    <xdr:to>
      <xdr:col>10</xdr:col>
      <xdr:colOff>85725</xdr:colOff>
      <xdr:row>18</xdr:row>
      <xdr:rowOff>53068</xdr:rowOff>
    </xdr:to>
    <mc:AlternateContent xmlns:mc="http://schemas.openxmlformats.org/markup-compatibility/2006">
      <mc:Choice xmlns:sle15="http://schemas.microsoft.com/office/drawing/2012/slicer" Requires="sle15">
        <xdr:graphicFrame macro="">
          <xdr:nvGraphicFramePr>
            <xdr:cNvPr id="2" name="Kunde">
              <a:extLst>
                <a:ext uri="{FF2B5EF4-FFF2-40B4-BE49-F238E27FC236}">
                  <a16:creationId xmlns:a16="http://schemas.microsoft.com/office/drawing/2014/main" id="{D7EEA41E-1144-4A50-B237-03F640E1D07B}"/>
                </a:ext>
              </a:extLst>
            </xdr:cNvPr>
            <xdr:cNvGraphicFramePr/>
          </xdr:nvGraphicFramePr>
          <xdr:xfrm>
            <a:off x="0" y="0"/>
            <a:ext cx="0" cy="0"/>
          </xdr:xfrm>
          <a:graphic>
            <a:graphicData uri="http://schemas.microsoft.com/office/drawing/2010/slicer">
              <sle:slicer xmlns:sle="http://schemas.microsoft.com/office/drawing/2010/slicer" name="Kunde"/>
            </a:graphicData>
          </a:graphic>
        </xdr:graphicFrame>
      </mc:Choice>
      <mc:Fallback>
        <xdr:sp macro="" textlink="">
          <xdr:nvSpPr>
            <xdr:cNvPr id="0" name=""/>
            <xdr:cNvSpPr>
              <a:spLocks noTextEdit="1"/>
            </xdr:cNvSpPr>
          </xdr:nvSpPr>
          <xdr:spPr>
            <a:xfrm>
              <a:off x="6143625" y="195943"/>
              <a:ext cx="1828800" cy="2524125"/>
            </a:xfrm>
            <a:prstGeom prst="rect">
              <a:avLst/>
            </a:prstGeom>
            <a:solidFill>
              <a:prstClr val="white"/>
            </a:solidFill>
            <a:ln w="1">
              <a:solidFill>
                <a:prstClr val="green"/>
              </a:solidFill>
            </a:ln>
          </xdr:spPr>
          <xdr:txBody>
            <a:bodyPr vertOverflow="clip" horzOverflow="clip"/>
            <a:lstStyle/>
            <a:p>
              <a:r>
                <a:rPr lang="de-DE" sz="1100"/>
                <a:t>Diese Form stellt einen Tabellendatenschnitt dar. Tabellendatenschnitte werden in dieser Version von Excel nicht unterstützt.
Wenn die Form in einer früheren Version von Excel geändert oder die Arbeitsmappe in Excel 2007 oder niedriger gespeichert wurde, kann der Datenschnitt nicht verwendet werden.</a:t>
              </a:r>
            </a:p>
          </xdr:txBody>
        </xdr:sp>
      </mc:Fallback>
    </mc:AlternateContent>
    <xdr:clientData/>
  </xdr:twoCellAnchor>
  <xdr:twoCellAnchor editAs="absolute">
    <xdr:from>
      <xdr:col>10</xdr:col>
      <xdr:colOff>311603</xdr:colOff>
      <xdr:row>1</xdr:row>
      <xdr:rowOff>0</xdr:rowOff>
    </xdr:from>
    <xdr:to>
      <xdr:col>12</xdr:col>
      <xdr:colOff>616403</xdr:colOff>
      <xdr:row>18</xdr:row>
      <xdr:rowOff>50346</xdr:rowOff>
    </xdr:to>
    <mc:AlternateContent xmlns:mc="http://schemas.openxmlformats.org/markup-compatibility/2006">
      <mc:Choice xmlns:sle15="http://schemas.microsoft.com/office/drawing/2012/slicer" Requires="sle15">
        <xdr:graphicFrame macro="">
          <xdr:nvGraphicFramePr>
            <xdr:cNvPr id="3" name="Produkt">
              <a:extLst>
                <a:ext uri="{FF2B5EF4-FFF2-40B4-BE49-F238E27FC236}">
                  <a16:creationId xmlns:a16="http://schemas.microsoft.com/office/drawing/2014/main" id="{1DE353F0-AD77-4A64-A8EE-56407060EEF0}"/>
                </a:ext>
              </a:extLst>
            </xdr:cNvPr>
            <xdr:cNvGraphicFramePr/>
          </xdr:nvGraphicFramePr>
          <xdr:xfrm>
            <a:off x="0" y="0"/>
            <a:ext cx="0" cy="0"/>
          </xdr:xfrm>
          <a:graphic>
            <a:graphicData uri="http://schemas.microsoft.com/office/drawing/2010/slicer">
              <sle:slicer xmlns:sle="http://schemas.microsoft.com/office/drawing/2010/slicer" name="Produkt"/>
            </a:graphicData>
          </a:graphic>
        </xdr:graphicFrame>
      </mc:Choice>
      <mc:Fallback>
        <xdr:sp macro="" textlink="">
          <xdr:nvSpPr>
            <xdr:cNvPr id="0" name=""/>
            <xdr:cNvSpPr>
              <a:spLocks noTextEdit="1"/>
            </xdr:cNvSpPr>
          </xdr:nvSpPr>
          <xdr:spPr>
            <a:xfrm>
              <a:off x="8198303" y="190500"/>
              <a:ext cx="1828800" cy="2526846"/>
            </a:xfrm>
            <a:prstGeom prst="rect">
              <a:avLst/>
            </a:prstGeom>
            <a:solidFill>
              <a:prstClr val="white"/>
            </a:solidFill>
            <a:ln w="1">
              <a:solidFill>
                <a:prstClr val="green"/>
              </a:solidFill>
            </a:ln>
          </xdr:spPr>
          <xdr:txBody>
            <a:bodyPr vertOverflow="clip" horzOverflow="clip"/>
            <a:lstStyle/>
            <a:p>
              <a:r>
                <a:rPr lang="de-DE" sz="1100"/>
                <a:t>Diese Form stellt einen Tabellendatenschnitt dar. Tabellendatenschnitte werden in dieser Version von Excel nicht unterstützt.
Wenn die Form in einer früheren Version von Excel geändert oder die Arbeitsmappe in Excel 2007 oder niedriger gespeichert wurde, kann der Datenschnitt nicht verwendet werden.</a:t>
              </a:r>
            </a:p>
          </xdr:txBody>
        </xdr:sp>
      </mc:Fallback>
    </mc:AlternateContent>
    <xdr:clientData/>
  </xdr:twoCellAnchor>
  <xdr:twoCellAnchor>
    <xdr:from>
      <xdr:col>2</xdr:col>
      <xdr:colOff>821871</xdr:colOff>
      <xdr:row>15</xdr:row>
      <xdr:rowOff>5443</xdr:rowOff>
    </xdr:from>
    <xdr:to>
      <xdr:col>6</xdr:col>
      <xdr:colOff>761999</xdr:colOff>
      <xdr:row>24</xdr:row>
      <xdr:rowOff>168729</xdr:rowOff>
    </xdr:to>
    <xdr:graphicFrame macro="">
      <xdr:nvGraphicFramePr>
        <xdr:cNvPr id="4" name="Diagramm 3">
          <a:extLst>
            <a:ext uri="{FF2B5EF4-FFF2-40B4-BE49-F238E27FC236}">
              <a16:creationId xmlns:a16="http://schemas.microsoft.com/office/drawing/2014/main" id="{42070ABB-4432-4010-A6A4-E1947E19B68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Kunde" xr10:uid="{7C726034-966A-4EDA-8580-E61C5DDA0AA0}" sourceName="Kunde">
  <extLst>
    <x:ext xmlns:x15="http://schemas.microsoft.com/office/spreadsheetml/2010/11/main" uri="{2F2917AC-EB37-4324-AD4E-5DD8C200BD13}">
      <x15:tableSlicerCache tableId="3" column="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Produkt" xr10:uid="{AB1FC55B-3ACA-4BBE-97B5-E67D3BFB7FB0}" sourceName="Produkt">
  <extLst>
    <x:ext xmlns:x15="http://schemas.microsoft.com/office/spreadsheetml/2010/11/main" uri="{2F2917AC-EB37-4324-AD4E-5DD8C200BD13}">
      <x15:tableSlicerCache tableId="3"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Kunde" xr10:uid="{83488124-F675-4CFD-B2FC-B9F8604B7DBF}" cache="Datenschnitt_Kunde" caption="Kunde" style="SlicerStyleLight4" rowHeight="241300"/>
  <slicer name="Produkt" xr10:uid="{5C3C023F-4777-466A-A4F9-81E007240E1C}" cache="Datenschnitt_Produkt" caption="Produkt" style="SlicerStyleOther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9F3F6AD-D438-478D-B1B1-6EB60E2DD893}" name="Adressen" displayName="Adressen" ref="A1:L5" totalsRowShown="0">
  <autoFilter ref="A1:L5" xr:uid="{39C05821-169A-4966-84FB-1A9BDCA8894E}"/>
  <tableColumns count="12">
    <tableColumn id="1" xr3:uid="{9EC0A621-E5C2-4601-A9C8-C60D4E6FA215}" name="Kunden-Nr."/>
    <tableColumn id="2" xr3:uid="{47807712-8FD0-4316-BFB8-7EE0B81C5E92}" name="Anrede"/>
    <tableColumn id="3" xr3:uid="{95264C08-1669-4BC0-89C6-7F2A8CE5AF80}" name="Vorname"/>
    <tableColumn id="4" xr3:uid="{67724E59-3D55-4A40-98E6-F87814E477D5}" name="Nachname"/>
    <tableColumn id="5" xr3:uid="{A7904CC7-BE22-4E4E-97A3-FC09222D1F08}" name="Firma"/>
    <tableColumn id="12" xr3:uid="{5BB6303B-8F24-41DF-96FB-6A1B21C95CAE}" name="Kunde" dataDxfId="3">
      <calculatedColumnFormula>IF(Adressen[[#This Row],[Kundenart]]="Geschäftskunde",Adressen[[#This Row],[Firma]],Adressen[[#This Row],[Vorname]]&amp;" "&amp;Adressen[[#This Row],[Nachname]])</calculatedColumnFormula>
    </tableColumn>
    <tableColumn id="6" xr3:uid="{5F0749A1-3972-418F-99E3-22CBB6F9E4B7}" name="Anschrift"/>
    <tableColumn id="7" xr3:uid="{F863C771-7BEE-4E79-A6CF-4CAFD16D94AC}" name="PLZ"/>
    <tableColumn id="8" xr3:uid="{EA382EC1-4EC6-424A-A721-FE6CF7F2C974}" name="Ort"/>
    <tableColumn id="9" xr3:uid="{4FC42C41-35ED-4A75-9238-A0923E56FE84}" name="Land">
      <calculatedColumnFormula>"Deutschland"</calculatedColumnFormula>
    </tableColumn>
    <tableColumn id="10" xr3:uid="{EB884020-DB2A-4EB5-BC2E-ABD82538DD4C}" name="Kunde seit"/>
    <tableColumn id="11" xr3:uid="{846D3367-B2F2-4F04-9C59-FE4D8BF38940}" name="Kundenart"/>
  </tableColumns>
  <tableStyleInfo name="TableStyleMedium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EAE8156-9439-44A6-B6FE-321D1B696347}" name="Bestellungen" displayName="Bestellungen" ref="A1:G9" totalsRowCount="1">
  <autoFilter ref="A1:G8" xr:uid="{A31F47E8-905B-457B-84BC-398A21154EFD}">
    <filterColumn colId="1">
      <filters>
        <filter val="Stefan Selinger"/>
      </filters>
    </filterColumn>
  </autoFilter>
  <tableColumns count="7">
    <tableColumn id="1" xr3:uid="{1F3699D6-AB54-4B34-BBE2-9633B2DD55D0}" name="Kunden-Nr." totalsRowLabel="Summe"/>
    <tableColumn id="2" xr3:uid="{A750EFC7-D6B5-4B41-95FA-9542E57CA5CD}" name="Kunde">
      <calculatedColumnFormula>VLOOKUP(Bestellungen[[#This Row],[Kunden-Nr.]],Adressen[],6,FALSE)</calculatedColumnFormula>
    </tableColumn>
    <tableColumn id="3" xr3:uid="{B3647F09-C436-4923-9B11-55A0EF797B1B}" name="Bestelldatum"/>
    <tableColumn id="4" xr3:uid="{CBC5EA3C-BC9F-4D75-BF7D-45D31BD32E32}" name="Umsatz" totalsRowFunction="sum" totalsRowDxfId="2" dataCellStyle="Währung"/>
    <tableColumn id="5" xr3:uid="{65C3F7EA-B8E0-4D3F-8971-14F23809259E}" name="Produkt"/>
    <tableColumn id="6" xr3:uid="{F9B682B7-7035-4357-990A-40586E46999A}" name="MwSt." totalsRowFunction="sum" totalsRowDxfId="1" dataCellStyle="Währung">
      <calculatedColumnFormula>Bestellungen[[#This Row],[Umsatz]]*19%</calculatedColumnFormula>
    </tableColumn>
    <tableColumn id="7" xr3:uid="{F9097599-8736-4303-8459-21DC586142DF}" name="Brutto" totalsRowFunction="sum" totalsRowDxfId="0" dataCellStyle="Währung">
      <calculatedColumnFormula>Bestellungen[[#This Row],[Umsatz]]+Bestellungen[[#This Row],[MwSt.]]</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a:themeElements>
    <a:clrScheme name="Rotviolett">
      <a:dk1>
        <a:sysClr val="windowText" lastClr="000000"/>
      </a:dk1>
      <a:lt1>
        <a:sysClr val="window" lastClr="FFFFFF"/>
      </a:lt1>
      <a:dk2>
        <a:srgbClr val="454551"/>
      </a:dk2>
      <a:lt2>
        <a:srgbClr val="D8D9DC"/>
      </a:lt2>
      <a:accent1>
        <a:srgbClr val="E32D91"/>
      </a:accent1>
      <a:accent2>
        <a:srgbClr val="C830CC"/>
      </a:accent2>
      <a:accent3>
        <a:srgbClr val="4EA6DC"/>
      </a:accent3>
      <a:accent4>
        <a:srgbClr val="4775E7"/>
      </a:accent4>
      <a:accent5>
        <a:srgbClr val="8971E1"/>
      </a:accent5>
      <a:accent6>
        <a:srgbClr val="D54773"/>
      </a:accent6>
      <a:hlink>
        <a:srgbClr val="6B9F25"/>
      </a:hlink>
      <a:folHlink>
        <a:srgbClr val="8C8C8C"/>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table" Target="../tables/table2.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C95F1-EE4C-4904-AC84-880503AB6DF8}">
  <sheetPr>
    <tabColor theme="7"/>
  </sheetPr>
  <dimension ref="A1:L5"/>
  <sheetViews>
    <sheetView zoomScale="205" zoomScaleNormal="205" workbookViewId="0">
      <selection activeCell="C2" sqref="C2"/>
    </sheetView>
  </sheetViews>
  <sheetFormatPr baseColWidth="10" defaultRowHeight="15" x14ac:dyDescent="0.25"/>
  <cols>
    <col min="1" max="1" width="13.5703125" bestFit="1" customWidth="1"/>
    <col min="2" max="2" width="9.85546875" bestFit="1" customWidth="1"/>
    <col min="4" max="4" width="12.7109375" bestFit="1" customWidth="1"/>
    <col min="5" max="5" width="14" bestFit="1" customWidth="1"/>
    <col min="6" max="6" width="14" customWidth="1"/>
    <col min="7" max="7" width="13.5703125" bestFit="1" customWidth="1"/>
    <col min="8" max="8" width="6.28515625" bestFit="1" customWidth="1"/>
    <col min="9" max="9" width="13.7109375" bestFit="1" customWidth="1"/>
    <col min="10" max="10" width="12" bestFit="1" customWidth="1"/>
    <col min="11" max="11" width="12.7109375" bestFit="1" customWidth="1"/>
    <col min="12" max="12" width="15.140625" bestFit="1" customWidth="1"/>
  </cols>
  <sheetData>
    <row r="1" spans="1:12" x14ac:dyDescent="0.25">
      <c r="A1" t="s">
        <v>0</v>
      </c>
      <c r="B1" t="s">
        <v>1</v>
      </c>
      <c r="C1" t="s">
        <v>2</v>
      </c>
      <c r="D1" t="s">
        <v>4</v>
      </c>
      <c r="E1" t="s">
        <v>3</v>
      </c>
      <c r="F1" t="s">
        <v>35</v>
      </c>
      <c r="G1" t="s">
        <v>5</v>
      </c>
      <c r="H1" t="s">
        <v>6</v>
      </c>
      <c r="I1" t="s">
        <v>7</v>
      </c>
      <c r="J1" t="s">
        <v>8</v>
      </c>
      <c r="K1" t="s">
        <v>9</v>
      </c>
      <c r="L1" t="s">
        <v>10</v>
      </c>
    </row>
    <row r="2" spans="1:12" s="2" customFormat="1" x14ac:dyDescent="0.25">
      <c r="A2" s="2" t="s">
        <v>11</v>
      </c>
      <c r="B2" s="2" t="s">
        <v>12</v>
      </c>
      <c r="C2" s="2" t="s">
        <v>13</v>
      </c>
      <c r="D2" s="2" t="s">
        <v>14</v>
      </c>
      <c r="E2" s="2" t="s">
        <v>15</v>
      </c>
      <c r="F2" s="2" t="str">
        <f>IF(Adressen[[#This Row],[Kundenart]]="Geschäftskunde",Adressen[[#This Row],[Firma]],Adressen[[#This Row],[Vorname]]&amp;" "&amp;Adressen[[#This Row],[Nachname]])</f>
        <v>Muster GbR</v>
      </c>
      <c r="G2" s="2" t="s">
        <v>16</v>
      </c>
      <c r="H2" s="2">
        <v>12345</v>
      </c>
      <c r="I2" s="2" t="s">
        <v>17</v>
      </c>
      <c r="J2" s="2" t="str">
        <f>"Deutschland"</f>
        <v>Deutschland</v>
      </c>
      <c r="K2" s="3">
        <v>44066</v>
      </c>
      <c r="L2" s="4" t="s">
        <v>26</v>
      </c>
    </row>
    <row r="3" spans="1:12" x14ac:dyDescent="0.25">
      <c r="A3" t="s">
        <v>18</v>
      </c>
      <c r="E3" t="s">
        <v>22</v>
      </c>
      <c r="F3" t="str">
        <f>IF(Adressen[[#This Row],[Kundenart]]="Geschäftskunde",Adressen[[#This Row],[Firma]],Adressen[[#This Row],[Vorname]]&amp;" "&amp;Adressen[[#This Row],[Nachname]])</f>
        <v>Beispiel GmbH</v>
      </c>
      <c r="G3" t="s">
        <v>23</v>
      </c>
      <c r="H3">
        <v>4567</v>
      </c>
      <c r="I3" t="s">
        <v>24</v>
      </c>
      <c r="J3" t="s">
        <v>25</v>
      </c>
      <c r="K3" s="1">
        <v>43983</v>
      </c>
      <c r="L3" t="s">
        <v>26</v>
      </c>
    </row>
    <row r="4" spans="1:12" x14ac:dyDescent="0.25">
      <c r="A4" t="s">
        <v>19</v>
      </c>
      <c r="B4" t="s">
        <v>12</v>
      </c>
      <c r="C4" t="s">
        <v>27</v>
      </c>
      <c r="D4" t="s">
        <v>28</v>
      </c>
      <c r="F4" t="str">
        <f>IF(Adressen[[#This Row],[Kundenart]]="Geschäftskunde",Adressen[[#This Row],[Firma]],Adressen[[#This Row],[Vorname]]&amp;" "&amp;Adressen[[#This Row],[Nachname]])</f>
        <v>Stefan Selinger</v>
      </c>
      <c r="G4" t="s">
        <v>29</v>
      </c>
      <c r="H4">
        <v>78945</v>
      </c>
      <c r="I4" t="s">
        <v>30</v>
      </c>
      <c r="J4" t="str">
        <f t="shared" ref="J4" si="0">"Deutschland"</f>
        <v>Deutschland</v>
      </c>
      <c r="K4" s="1">
        <v>44002</v>
      </c>
      <c r="L4" t="s">
        <v>31</v>
      </c>
    </row>
    <row r="5" spans="1:12" x14ac:dyDescent="0.25">
      <c r="A5" t="s">
        <v>20</v>
      </c>
      <c r="B5" t="s">
        <v>21</v>
      </c>
      <c r="C5" t="s">
        <v>32</v>
      </c>
      <c r="D5" t="s">
        <v>33</v>
      </c>
      <c r="F5" t="str">
        <f>IF(Adressen[[#This Row],[Kundenart]]="Geschäftskunde",Adressen[[#This Row],[Firma]],Adressen[[#This Row],[Vorname]]&amp;" "&amp;Adressen[[#This Row],[Nachname]])</f>
        <v>Steffi Unger</v>
      </c>
      <c r="G5" t="s">
        <v>34</v>
      </c>
      <c r="H5">
        <v>12345</v>
      </c>
      <c r="I5" t="s">
        <v>17</v>
      </c>
      <c r="J5" t="str">
        <f>"Deutschland"</f>
        <v>Deutschland</v>
      </c>
      <c r="K5" s="1">
        <v>44037</v>
      </c>
      <c r="L5" t="s">
        <v>31</v>
      </c>
    </row>
  </sheetData>
  <phoneticPr fontId="3" type="noConversion"/>
  <dataValidations count="1">
    <dataValidation type="list" errorStyle="warning" allowBlank="1" showInputMessage="1" showErrorMessage="1" error="Achtung, noch im DropDown den Wert hinzufügen." sqref="L2:L5" xr:uid="{633B1CC5-D606-4DAE-91A4-B1E165ABDD74}">
      <formula1>"Privatkunde,Geschäftskunde"</formula1>
    </dataValidation>
  </dataValidations>
  <pageMargins left="0.7" right="0.7" top="0.78740157499999996" bottom="0.78740157499999996"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11602-FD08-4A1D-AAD6-D60CA23EC505}">
  <sheetPr>
    <tabColor theme="3"/>
  </sheetPr>
  <dimension ref="A1:G9"/>
  <sheetViews>
    <sheetView tabSelected="1" zoomScale="175" zoomScaleNormal="175" workbookViewId="0">
      <selection activeCell="C17" sqref="C17"/>
    </sheetView>
  </sheetViews>
  <sheetFormatPr baseColWidth="10" defaultRowHeight="15" x14ac:dyDescent="0.25"/>
  <cols>
    <col min="2" max="2" width="14.42578125" bestFit="1" customWidth="1"/>
    <col min="3" max="3" width="12.42578125" customWidth="1"/>
  </cols>
  <sheetData>
    <row r="1" spans="1:7" x14ac:dyDescent="0.25">
      <c r="A1" t="s">
        <v>0</v>
      </c>
      <c r="B1" t="s">
        <v>35</v>
      </c>
      <c r="C1" t="s">
        <v>36</v>
      </c>
      <c r="D1" t="s">
        <v>37</v>
      </c>
      <c r="E1" t="s">
        <v>38</v>
      </c>
      <c r="F1" t="s">
        <v>39</v>
      </c>
      <c r="G1" t="s">
        <v>40</v>
      </c>
    </row>
    <row r="2" spans="1:7" hidden="1" x14ac:dyDescent="0.25">
      <c r="A2" t="s">
        <v>11</v>
      </c>
      <c r="B2" t="str">
        <f>VLOOKUP(Bestellungen[[#This Row],[Kunden-Nr.]],Adressen[],6,FALSE)</f>
        <v>Muster GbR</v>
      </c>
      <c r="C2" s="1">
        <v>44065</v>
      </c>
      <c r="D2" s="5">
        <v>2500</v>
      </c>
      <c r="E2" t="s">
        <v>46</v>
      </c>
      <c r="F2" s="5">
        <f>Bestellungen[[#This Row],[Umsatz]]*19%</f>
        <v>475</v>
      </c>
      <c r="G2" s="5">
        <f>Bestellungen[[#This Row],[Umsatz]]+Bestellungen[[#This Row],[MwSt.]]</f>
        <v>2975</v>
      </c>
    </row>
    <row r="3" spans="1:7" x14ac:dyDescent="0.25">
      <c r="A3" t="s">
        <v>19</v>
      </c>
      <c r="B3" t="str">
        <f>VLOOKUP(Bestellungen[[#This Row],[Kunden-Nr.]],Adressen[],6,FALSE)</f>
        <v>Stefan Selinger</v>
      </c>
      <c r="C3" s="1">
        <v>44027</v>
      </c>
      <c r="D3" s="5">
        <v>150</v>
      </c>
      <c r="E3" t="s">
        <v>41</v>
      </c>
      <c r="F3" s="5">
        <f>Bestellungen[[#This Row],[Umsatz]]*19%</f>
        <v>28.5</v>
      </c>
      <c r="G3" s="5">
        <f>Bestellungen[[#This Row],[Umsatz]]+Bestellungen[[#This Row],[MwSt.]]</f>
        <v>178.5</v>
      </c>
    </row>
    <row r="4" spans="1:7" hidden="1" x14ac:dyDescent="0.25">
      <c r="A4" t="s">
        <v>11</v>
      </c>
      <c r="B4" t="str">
        <f>VLOOKUP(Bestellungen[[#This Row],[Kunden-Nr.]],Adressen[],6,FALSE)</f>
        <v>Muster GbR</v>
      </c>
      <c r="C4" s="1">
        <v>44066</v>
      </c>
      <c r="D4" s="5">
        <v>50</v>
      </c>
      <c r="E4" t="s">
        <v>42</v>
      </c>
      <c r="F4" s="5">
        <f>Bestellungen[[#This Row],[Umsatz]]*19%</f>
        <v>9.5</v>
      </c>
      <c r="G4" s="5">
        <f>Bestellungen[[#This Row],[Umsatz]]+Bestellungen[[#This Row],[MwSt.]]</f>
        <v>59.5</v>
      </c>
    </row>
    <row r="5" spans="1:7" hidden="1" x14ac:dyDescent="0.25">
      <c r="A5" t="s">
        <v>20</v>
      </c>
      <c r="B5" t="str">
        <f>VLOOKUP(Bestellungen[[#This Row],[Kunden-Nr.]],Adressen[],6,FALSE)</f>
        <v>Steffi Unger</v>
      </c>
      <c r="C5" s="1">
        <v>44036</v>
      </c>
      <c r="D5" s="5">
        <v>300</v>
      </c>
      <c r="E5" t="s">
        <v>43</v>
      </c>
      <c r="F5" s="5">
        <f>Bestellungen[[#This Row],[Umsatz]]*19%</f>
        <v>57</v>
      </c>
      <c r="G5" s="5">
        <f>Bestellungen[[#This Row],[Umsatz]]+Bestellungen[[#This Row],[MwSt.]]</f>
        <v>357</v>
      </c>
    </row>
    <row r="6" spans="1:7" hidden="1" x14ac:dyDescent="0.25">
      <c r="A6" t="s">
        <v>18</v>
      </c>
      <c r="B6" t="str">
        <f>VLOOKUP(Bestellungen[[#This Row],[Kunden-Nr.]],Adressen[],6,FALSE)</f>
        <v>Beispiel GmbH</v>
      </c>
      <c r="C6" s="1">
        <v>44027</v>
      </c>
      <c r="D6" s="5">
        <v>10</v>
      </c>
      <c r="E6" t="s">
        <v>44</v>
      </c>
      <c r="F6" s="5">
        <f>Bestellungen[[#This Row],[Umsatz]]*19%</f>
        <v>1.9</v>
      </c>
      <c r="G6" s="5">
        <f>Bestellungen[[#This Row],[Umsatz]]+Bestellungen[[#This Row],[MwSt.]]</f>
        <v>11.9</v>
      </c>
    </row>
    <row r="7" spans="1:7" x14ac:dyDescent="0.25">
      <c r="A7" t="s">
        <v>19</v>
      </c>
      <c r="B7" t="str">
        <f>VLOOKUP(Bestellungen[[#This Row],[Kunden-Nr.]],Adressen[],6,FALSE)</f>
        <v>Stefan Selinger</v>
      </c>
      <c r="C7" s="1">
        <v>44004</v>
      </c>
      <c r="D7" s="5">
        <v>50</v>
      </c>
      <c r="E7" t="s">
        <v>42</v>
      </c>
      <c r="F7" s="5">
        <f>Bestellungen[[#This Row],[Umsatz]]*19%</f>
        <v>9.5</v>
      </c>
      <c r="G7" s="5">
        <f>Bestellungen[[#This Row],[Umsatz]]+Bestellungen[[#This Row],[MwSt.]]</f>
        <v>59.5</v>
      </c>
    </row>
    <row r="8" spans="1:7" x14ac:dyDescent="0.25">
      <c r="A8" t="s">
        <v>19</v>
      </c>
      <c r="B8" t="str">
        <f>VLOOKUP(Bestellungen[[#This Row],[Kunden-Nr.]],Adressen[],6,FALSE)</f>
        <v>Stefan Selinger</v>
      </c>
      <c r="C8" s="1">
        <v>44066</v>
      </c>
      <c r="D8" s="5">
        <v>100</v>
      </c>
      <c r="E8" t="s">
        <v>46</v>
      </c>
      <c r="F8" s="5">
        <f>Bestellungen[[#This Row],[Umsatz]]*19%</f>
        <v>19</v>
      </c>
      <c r="G8" s="5">
        <f>Bestellungen[[#This Row],[Umsatz]]+Bestellungen[[#This Row],[MwSt.]]</f>
        <v>119</v>
      </c>
    </row>
    <row r="9" spans="1:7" x14ac:dyDescent="0.25">
      <c r="A9" t="s">
        <v>45</v>
      </c>
      <c r="D9" s="6">
        <f>SUBTOTAL(109,Bestellungen[Umsatz])</f>
        <v>300</v>
      </c>
      <c r="F9" s="6">
        <f>SUBTOTAL(109,Bestellungen[MwSt.])</f>
        <v>57</v>
      </c>
      <c r="G9" s="6">
        <f>SUBTOTAL(109,Bestellungen[Brutto])</f>
        <v>357</v>
      </c>
    </row>
  </sheetData>
  <pageMargins left="0.7" right="0.7" top="0.78740157499999996" bottom="0.78740157499999996" header="0.3" footer="0.3"/>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Adressliste</vt:lpstr>
      <vt:lpstr>Bestellliste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CARINKO Indra &amp; Carsten Kohl</dc:creator>
  <cp:lastModifiedBy>CARINKO Indra &amp; Carsten Kohl</cp:lastModifiedBy>
  <dcterms:created xsi:type="dcterms:W3CDTF">2020-08-23T12:44:53Z</dcterms:created>
  <dcterms:modified xsi:type="dcterms:W3CDTF">2020-08-23T14:45:51Z</dcterms:modified>
</cp:coreProperties>
</file>